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AUDITORIA 2016\EZ_021_INF_CTA_PBCA_2016-2\COMPONENTE A(ESTADOS FINANCIEROS)\"/>
    </mc:Choice>
  </mc:AlternateContent>
  <bookViews>
    <workbookView xWindow="0" yWindow="0" windowWidth="19440" windowHeight="7755"/>
  </bookViews>
  <sheets>
    <sheet name="DICIEMBRE" sheetId="18" r:id="rId1"/>
    <sheet name="SEPTIEMBRE (2)" sheetId="19" r:id="rId2"/>
    <sheet name="JUNIO" sheetId="14" r:id="rId3"/>
    <sheet name="MARZO" sheetId="1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9" l="1"/>
  <c r="E35" i="19" s="1"/>
  <c r="E30" i="19"/>
  <c r="E24" i="19"/>
  <c r="E22" i="19"/>
  <c r="E25" i="19" s="1"/>
  <c r="E19" i="19"/>
  <c r="E17" i="19"/>
  <c r="E7" i="19"/>
  <c r="E30" i="18" l="1"/>
  <c r="E31" i="18" s="1"/>
  <c r="E22" i="18"/>
  <c r="E19" i="18"/>
  <c r="E25" i="18" s="1"/>
  <c r="E32" i="18" s="1"/>
  <c r="E17" i="18"/>
  <c r="E9" i="18"/>
  <c r="E35" i="18" l="1"/>
  <c r="E9" i="14" l="1"/>
  <c r="E30" i="14"/>
  <c r="E31" i="14" s="1"/>
  <c r="E25" i="14"/>
  <c r="E17" i="14"/>
  <c r="E32" i="14" s="1"/>
  <c r="E35" i="14" l="1"/>
  <c r="E9" i="11" l="1"/>
  <c r="E7" i="11"/>
  <c r="E31" i="11"/>
  <c r="E30" i="11"/>
  <c r="E25" i="11"/>
  <c r="E17" i="11" l="1"/>
  <c r="E32" i="11"/>
  <c r="E35" i="11" s="1"/>
</calcChain>
</file>

<file path=xl/sharedStrings.xml><?xml version="1.0" encoding="utf-8"?>
<sst xmlns="http://schemas.openxmlformats.org/spreadsheetml/2006/main" count="160" uniqueCount="40">
  <si>
    <t>ESTADOS DE FLUJO DE EFECTIVO</t>
  </si>
  <si>
    <t>MUNICIPIO DE EMILIANO ZAPATA, HGO.</t>
  </si>
  <si>
    <t>FLUJO DE EFECTIVO  DE LAS ACTIVIDADES DE GESTION</t>
  </si>
  <si>
    <t>ORIGEN</t>
  </si>
  <si>
    <t>IMPUESTOS</t>
  </si>
  <si>
    <t>PARTICIPACIONES Y APORTACIONES</t>
  </si>
  <si>
    <t xml:space="preserve">  </t>
  </si>
  <si>
    <t>CONVENIOS</t>
  </si>
  <si>
    <t>.</t>
  </si>
  <si>
    <t>APLICACIÓN</t>
  </si>
  <si>
    <t>SERVICIOS PERSONALES</t>
  </si>
  <si>
    <t>MATERIALES Y SUMINISTROS</t>
  </si>
  <si>
    <t>SERVICIOS GENERALES</t>
  </si>
  <si>
    <t>TRANSFERENCIAS</t>
  </si>
  <si>
    <t>BIENES</t>
  </si>
  <si>
    <t>FLUJO NETO DE OPERACIÓN</t>
  </si>
  <si>
    <t>FLUJO DE EFECTIVO DE LAS ACTIVIDADES DE INVERSION</t>
  </si>
  <si>
    <t>BIENES INMUEBLES</t>
  </si>
  <si>
    <t>CONSTRUCCIONES EN PROCESO</t>
  </si>
  <si>
    <t>BIENES MUEBLES</t>
  </si>
  <si>
    <t>FLUJO NETO DE INVERSION</t>
  </si>
  <si>
    <t>FLUJOS DE EFECTIVO DE LAS ACTIVIDADES DE FINANCIAMIENTO</t>
  </si>
  <si>
    <t>INTERESES Y GASTOS DE LA DEUDA PUBLICA</t>
  </si>
  <si>
    <t>INTERES DE LA DEUDA PUBLICA</t>
  </si>
  <si>
    <t>FLUJO NETO DEL FINANCIAMIENTO</t>
  </si>
  <si>
    <t>FLUJO NETO DEL  EJERCICIO</t>
  </si>
  <si>
    <t>EFECTIVO Y EQUIVALENTES AL INICIO(IMPUESTOS POR PAGAR)</t>
  </si>
  <si>
    <t>OTRAS OPERACIONES</t>
  </si>
  <si>
    <t>EFECTIVO Y EQUIVALENTES AL FINAL</t>
  </si>
  <si>
    <t xml:space="preserve">                       ELABORO:                                                                                                                      REVISO:                                                                                           Vo. Bo.</t>
  </si>
  <si>
    <t xml:space="preserve">              TESORERO MUNICIPAL                                                                                                     PRESIDENTE MUNICIPAL                                                                       SINDICO PROCURADOR</t>
  </si>
  <si>
    <t>"BAJO PROTESTA DE DECIR VERDAD DECLARAMOS QUE LOS ESTADOS FINANCIEROS Y SUS NOTAS,</t>
  </si>
  <si>
    <t>SON RAZONABLEMENTE CORRECTOS Y SON RESPONSABILIDAD DEL EMISOR".</t>
  </si>
  <si>
    <t xml:space="preserve">        LIC. AARON CORTEZ AVILES                                                                                       C.ALEJANDRO GONZALEZ MENDEZ                                                          C. MARISOL GARCIA RAMIREZ</t>
  </si>
  <si>
    <t>AL 31 DE MARZO DE 2016</t>
  </si>
  <si>
    <t>AL 30 DE JUNIO DE 2016</t>
  </si>
  <si>
    <t>AL 30 DE DICIEMBRE DE 2016</t>
  </si>
  <si>
    <t xml:space="preserve">        L.A.P. MAURICIO W. MENDOZA SALAZAR                                                                          C. PR. ANTONIO ESPINOZA ESPINOZA                                                        C.  ANAHI ORTIZ AVELAR</t>
  </si>
  <si>
    <t>AL 30 DE SEPTIEMBRE DE 2016</t>
  </si>
  <si>
    <t xml:space="preserve">        LIC. MAURICIO WENDY MENDOZA SALAZAR                                                                               C.ANTONIO ESPINOZA ESPINOZA                                                          C. ANAHI ORTIZ AVELAR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</si>
</sst>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&quot;$&quot;#,##0.00"/>
    <numFmt numFmtId="165" formatCode="#,##0.00\ _€"/>
    <numFmt numFmtId="166" formatCode="#,##0.000000000000000"/>
    <numFmt numFmtId="167" formatCode="#,##0.0000000000"/>
    <numFmt numFmtId="168" formatCode="#,##0.000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ndalus"/>
      <family val="1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Agency FB"/>
      <family val="2"/>
    </font>
    <font>
      <sz val="8"/>
      <color theme="1"/>
      <name val="Calibri"/>
      <family val="2"/>
      <scheme val="minor"/>
    </font>
    <font>
      <sz val="8"/>
      <name val="Agency FB"/>
      <family val="2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2" xfId="0" applyFill="1" applyBorder="1"/>
    <xf numFmtId="0" fontId="0" fillId="2" borderId="5" xfId="0" applyFill="1" applyBorder="1"/>
    <xf numFmtId="164" fontId="0" fillId="0" borderId="0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164" fontId="2" fillId="0" borderId="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5" fontId="0" fillId="0" borderId="6" xfId="0" applyNumberFormat="1" applyBorder="1" applyAlignment="1">
      <alignment vertical="center" wrapText="1"/>
    </xf>
    <xf numFmtId="165" fontId="0" fillId="2" borderId="6" xfId="0" applyNumberFormat="1" applyFill="1" applyBorder="1" applyAlignment="1">
      <alignment vertical="center"/>
    </xf>
    <xf numFmtId="165" fontId="0" fillId="0" borderId="6" xfId="0" applyNumberFormat="1" applyBorder="1" applyAlignment="1">
      <alignment vertical="center"/>
    </xf>
    <xf numFmtId="165" fontId="4" fillId="0" borderId="6" xfId="0" applyNumberFormat="1" applyFont="1" applyBorder="1" applyAlignment="1">
      <alignment vertical="center"/>
    </xf>
    <xf numFmtId="165" fontId="5" fillId="3" borderId="6" xfId="0" applyNumberFormat="1" applyFont="1" applyFill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2" fontId="0" fillId="0" borderId="0" xfId="0" applyNumberFormat="1"/>
    <xf numFmtId="165" fontId="2" fillId="2" borderId="6" xfId="0" applyNumberFormat="1" applyFont="1" applyFill="1" applyBorder="1" applyAlignment="1">
      <alignment vertical="center" wrapText="1"/>
    </xf>
    <xf numFmtId="165" fontId="0" fillId="0" borderId="6" xfId="0" applyNumberFormat="1" applyFill="1" applyBorder="1" applyAlignment="1">
      <alignment vertical="center"/>
    </xf>
    <xf numFmtId="0" fontId="0" fillId="2" borderId="7" xfId="0" applyFill="1" applyBorder="1"/>
    <xf numFmtId="164" fontId="4" fillId="3" borderId="8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6" fillId="0" borderId="0" xfId="0" applyFont="1" applyBorder="1" applyAlignment="1"/>
    <xf numFmtId="4" fontId="6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/>
    <xf numFmtId="4" fontId="6" fillId="0" borderId="0" xfId="0" applyNumberFormat="1" applyFont="1" applyBorder="1"/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4" fontId="8" fillId="0" borderId="0" xfId="0" applyNumberFormat="1" applyFont="1" applyBorder="1"/>
    <xf numFmtId="0" fontId="8" fillId="0" borderId="0" xfId="0" applyFont="1"/>
    <xf numFmtId="43" fontId="8" fillId="0" borderId="0" xfId="1" applyNumberFormat="1" applyFont="1" applyAlignment="1">
      <alignment horizontal="center"/>
    </xf>
    <xf numFmtId="43" fontId="8" fillId="0" borderId="0" xfId="1" applyNumberFormat="1" applyFont="1"/>
    <xf numFmtId="0" fontId="8" fillId="0" borderId="0" xfId="0" applyFont="1" applyAlignment="1">
      <alignment horizontal="left"/>
    </xf>
    <xf numFmtId="4" fontId="8" fillId="0" borderId="0" xfId="0" applyNumberFormat="1" applyFont="1" applyBorder="1" applyAlignment="1"/>
    <xf numFmtId="0" fontId="8" fillId="0" borderId="0" xfId="0" applyFont="1" applyBorder="1" applyAlignment="1">
      <alignment horizontal="left"/>
    </xf>
    <xf numFmtId="4" fontId="8" fillId="0" borderId="0" xfId="0" applyNumberFormat="1" applyFont="1" applyBorder="1" applyAlignment="1">
      <alignment horizontal="center"/>
    </xf>
    <xf numFmtId="166" fontId="0" fillId="0" borderId="0" xfId="0" applyNumberFormat="1"/>
    <xf numFmtId="167" fontId="0" fillId="0" borderId="0" xfId="0" applyNumberFormat="1"/>
    <xf numFmtId="164" fontId="0" fillId="0" borderId="0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4" fontId="7" fillId="0" borderId="0" xfId="0" applyNumberFormat="1" applyFont="1"/>
    <xf numFmtId="168" fontId="0" fillId="0" borderId="0" xfId="0" applyNumberFormat="1"/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9" fillId="0" borderId="0" xfId="0" applyFont="1" applyAlignment="1">
      <alignment horizontal="center"/>
    </xf>
    <xf numFmtId="164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165" fontId="6" fillId="0" borderId="0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bing.com/images/search?q=LOGO+DE+HIDALGO&amp;view=detail&amp;id=9B1AD820F4EDD4BCD714FED9C8A0DD6900260439&amp;first=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bing.com/images/search?q=LOGO+DE+HIDALGO&amp;view=detail&amp;id=9B1AD820F4EDD4BCD714FED9C8A0DD6900260439&amp;first=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bing.com/images/search?q=LOGO+DE+HIDALGO&amp;view=detail&amp;id=9B1AD820F4EDD4BCD714FED9C8A0DD6900260439&amp;first=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bing.com/images/search?q=LOGO+DE+HIDALGO&amp;view=detail&amp;id=9B1AD820F4EDD4BCD714FED9C8A0DD6900260439&amp;first=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809625</xdr:colOff>
      <xdr:row>2</xdr:row>
      <xdr:rowOff>219075</xdr:rowOff>
    </xdr:to>
    <xdr:pic>
      <xdr:nvPicPr>
        <xdr:cNvPr id="2" name="1 Imagen" descr="escudozaptafot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62000"/>
        </a:blip>
        <a:srcRect/>
        <a:stretch>
          <a:fillRect/>
        </a:stretch>
      </xdr:blipFill>
      <xdr:spPr bwMode="auto">
        <a:xfrm>
          <a:off x="0" y="95250"/>
          <a:ext cx="8096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</xdr:colOff>
      <xdr:row>0</xdr:row>
      <xdr:rowOff>28575</xdr:rowOff>
    </xdr:from>
    <xdr:to>
      <xdr:col>4</xdr:col>
      <xdr:colOff>1190625</xdr:colOff>
      <xdr:row>2</xdr:row>
      <xdr:rowOff>200025</xdr:rowOff>
    </xdr:to>
    <xdr:pic>
      <xdr:nvPicPr>
        <xdr:cNvPr id="3" name="Picture 1" descr="http://ts4.mm.bing.net/images/thumbnail.aspx?q=1295006437959&amp;id=dd32890471695ce891cc5f0b734f29e6&amp;url=http%3a%2f%2fwww.brandsoftheworld.com%2fsites%2fdefault%2ffiles%2fstyles%2flogo-thumbnail%2fpublic%2f042011%2fhidalgbo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00" y="28575"/>
          <a:ext cx="11715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809625</xdr:colOff>
      <xdr:row>2</xdr:row>
      <xdr:rowOff>219075</xdr:rowOff>
    </xdr:to>
    <xdr:pic>
      <xdr:nvPicPr>
        <xdr:cNvPr id="2" name="1 Imagen" descr="escudozaptafot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62000"/>
        </a:blip>
        <a:srcRect/>
        <a:stretch>
          <a:fillRect/>
        </a:stretch>
      </xdr:blipFill>
      <xdr:spPr bwMode="auto">
        <a:xfrm>
          <a:off x="0" y="95250"/>
          <a:ext cx="8096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</xdr:colOff>
      <xdr:row>0</xdr:row>
      <xdr:rowOff>28575</xdr:rowOff>
    </xdr:from>
    <xdr:to>
      <xdr:col>4</xdr:col>
      <xdr:colOff>1190625</xdr:colOff>
      <xdr:row>2</xdr:row>
      <xdr:rowOff>200025</xdr:rowOff>
    </xdr:to>
    <xdr:pic>
      <xdr:nvPicPr>
        <xdr:cNvPr id="3" name="Picture 1" descr="http://ts4.mm.bing.net/images/thumbnail.aspx?q=1295006437959&amp;id=dd32890471695ce891cc5f0b734f29e6&amp;url=http%3a%2f%2fwww.brandsoftheworld.com%2fsites%2fdefault%2ffiles%2fstyles%2flogo-thumbnail%2fpublic%2f042011%2fhidalgbo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00" y="28575"/>
          <a:ext cx="11715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809625</xdr:colOff>
      <xdr:row>2</xdr:row>
      <xdr:rowOff>219075</xdr:rowOff>
    </xdr:to>
    <xdr:pic>
      <xdr:nvPicPr>
        <xdr:cNvPr id="2" name="1 Imagen" descr="escudozaptafot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62000"/>
        </a:blip>
        <a:srcRect/>
        <a:stretch>
          <a:fillRect/>
        </a:stretch>
      </xdr:blipFill>
      <xdr:spPr bwMode="auto">
        <a:xfrm>
          <a:off x="0" y="95250"/>
          <a:ext cx="8096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</xdr:colOff>
      <xdr:row>0</xdr:row>
      <xdr:rowOff>28575</xdr:rowOff>
    </xdr:from>
    <xdr:to>
      <xdr:col>4</xdr:col>
      <xdr:colOff>1190625</xdr:colOff>
      <xdr:row>2</xdr:row>
      <xdr:rowOff>200025</xdr:rowOff>
    </xdr:to>
    <xdr:pic>
      <xdr:nvPicPr>
        <xdr:cNvPr id="3" name="Picture 1" descr="http://ts4.mm.bing.net/images/thumbnail.aspx?q=1295006437959&amp;id=dd32890471695ce891cc5f0b734f29e6&amp;url=http%3a%2f%2fwww.brandsoftheworld.com%2fsites%2fdefault%2ffiles%2fstyles%2flogo-thumbnail%2fpublic%2f042011%2fhidalgbo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00" y="28575"/>
          <a:ext cx="11715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809625</xdr:colOff>
      <xdr:row>2</xdr:row>
      <xdr:rowOff>219075</xdr:rowOff>
    </xdr:to>
    <xdr:pic>
      <xdr:nvPicPr>
        <xdr:cNvPr id="2" name="1 Imagen" descr="escudozaptafot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62000"/>
        </a:blip>
        <a:srcRect/>
        <a:stretch>
          <a:fillRect/>
        </a:stretch>
      </xdr:blipFill>
      <xdr:spPr bwMode="auto">
        <a:xfrm>
          <a:off x="0" y="95250"/>
          <a:ext cx="8096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</xdr:colOff>
      <xdr:row>0</xdr:row>
      <xdr:rowOff>28575</xdr:rowOff>
    </xdr:from>
    <xdr:to>
      <xdr:col>4</xdr:col>
      <xdr:colOff>1190625</xdr:colOff>
      <xdr:row>2</xdr:row>
      <xdr:rowOff>200025</xdr:rowOff>
    </xdr:to>
    <xdr:pic>
      <xdr:nvPicPr>
        <xdr:cNvPr id="3" name="Picture 1" descr="http://ts4.mm.bing.net/images/thumbnail.aspx?q=1295006437959&amp;id=dd32890471695ce891cc5f0b734f29e6&amp;url=http%3a%2f%2fwww.brandsoftheworld.com%2fsites%2fdefault%2ffiles%2fstyles%2flogo-thumbnail%2fpublic%2f042011%2fhidalgbo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00" y="28575"/>
          <a:ext cx="11715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tabSelected="1" zoomScale="130" zoomScaleNormal="130" workbookViewId="0">
      <selection activeCell="F13" sqref="F13"/>
    </sheetView>
  </sheetViews>
  <sheetFormatPr baseColWidth="10" defaultRowHeight="15" x14ac:dyDescent="0.25"/>
  <cols>
    <col min="1" max="1" width="13.5703125" customWidth="1"/>
    <col min="2" max="2" width="11.85546875" customWidth="1"/>
    <col min="3" max="3" width="31.7109375" customWidth="1"/>
    <col min="4" max="4" width="14" customWidth="1"/>
    <col min="5" max="5" width="19.28515625" customWidth="1"/>
    <col min="6" max="6" width="12.5703125" bestFit="1" customWidth="1"/>
    <col min="7" max="7" width="19.85546875" bestFit="1" customWidth="1"/>
    <col min="8" max="8" width="13.7109375" bestFit="1" customWidth="1"/>
    <col min="9" max="9" width="14.7109375" customWidth="1"/>
    <col min="10" max="10" width="14.5703125" customWidth="1"/>
    <col min="11" max="11" width="14" customWidth="1"/>
    <col min="12" max="12" width="13.28515625" customWidth="1"/>
    <col min="13" max="13" width="13.42578125" customWidth="1"/>
    <col min="14" max="14" width="15.140625" bestFit="1" customWidth="1"/>
  </cols>
  <sheetData>
    <row r="1" spans="1:34" ht="31.5" customHeight="1" x14ac:dyDescent="0.25">
      <c r="A1" s="62" t="s">
        <v>0</v>
      </c>
      <c r="B1" s="62"/>
      <c r="C1" s="62"/>
      <c r="D1" s="62"/>
      <c r="E1" s="62"/>
    </row>
    <row r="2" spans="1:34" ht="24.75" customHeight="1" x14ac:dyDescent="0.25">
      <c r="A2" s="62" t="s">
        <v>1</v>
      </c>
      <c r="B2" s="62"/>
      <c r="C2" s="62"/>
      <c r="D2" s="62"/>
      <c r="E2" s="62"/>
    </row>
    <row r="3" spans="1:34" ht="23.25" customHeight="1" thickBot="1" x14ac:dyDescent="0.3">
      <c r="A3" s="63" t="s">
        <v>36</v>
      </c>
      <c r="B3" s="63"/>
      <c r="C3" s="63"/>
      <c r="D3" s="63"/>
      <c r="E3" s="63"/>
    </row>
    <row r="4" spans="1:34" x14ac:dyDescent="0.25">
      <c r="A4" s="1"/>
      <c r="B4" s="64" t="s">
        <v>2</v>
      </c>
      <c r="C4" s="64"/>
      <c r="D4" s="64"/>
      <c r="E4" s="65"/>
    </row>
    <row r="5" spans="1:34" x14ac:dyDescent="0.25">
      <c r="A5" s="2"/>
      <c r="B5" s="53" t="s">
        <v>3</v>
      </c>
      <c r="C5" s="53"/>
      <c r="D5" s="53"/>
      <c r="E5" s="54"/>
    </row>
    <row r="6" spans="1:34" x14ac:dyDescent="0.25">
      <c r="A6" s="2"/>
      <c r="B6" s="61" t="s">
        <v>4</v>
      </c>
      <c r="C6" s="61"/>
      <c r="D6" s="3"/>
      <c r="E6" s="4"/>
    </row>
    <row r="7" spans="1:34" x14ac:dyDescent="0.25">
      <c r="A7" s="2"/>
      <c r="B7" s="47"/>
      <c r="C7" s="3">
        <v>0</v>
      </c>
      <c r="D7" s="3"/>
      <c r="E7" s="4">
        <v>4331330.8</v>
      </c>
      <c r="G7" s="38"/>
      <c r="H7" s="5"/>
      <c r="I7" s="38"/>
      <c r="L7" s="40"/>
    </row>
    <row r="8" spans="1:34" x14ac:dyDescent="0.25">
      <c r="A8" s="2"/>
      <c r="B8" s="50" t="s">
        <v>5</v>
      </c>
      <c r="C8" s="50"/>
      <c r="D8" s="3"/>
      <c r="E8" s="4"/>
      <c r="L8" s="40"/>
      <c r="AG8" t="s">
        <v>6</v>
      </c>
    </row>
    <row r="9" spans="1:34" x14ac:dyDescent="0.25">
      <c r="A9" s="2"/>
      <c r="B9" s="47"/>
      <c r="C9" s="3" t="s">
        <v>7</v>
      </c>
      <c r="D9" s="3"/>
      <c r="E9" s="4">
        <f>50847809.36-15079634.63-2677614.72+200000</f>
        <v>33290560.009999998</v>
      </c>
      <c r="F9" s="7"/>
      <c r="G9" s="7"/>
      <c r="H9" s="39"/>
      <c r="I9" s="39"/>
      <c r="J9" s="39"/>
      <c r="K9" s="39"/>
      <c r="L9" s="40"/>
      <c r="AG9" t="s">
        <v>8</v>
      </c>
      <c r="AH9">
        <v>0</v>
      </c>
    </row>
    <row r="10" spans="1:34" x14ac:dyDescent="0.25">
      <c r="A10" s="2"/>
      <c r="B10" s="53" t="s">
        <v>9</v>
      </c>
      <c r="C10" s="53"/>
      <c r="D10" s="53"/>
      <c r="E10" s="54"/>
    </row>
    <row r="11" spans="1:34" ht="21" customHeight="1" x14ac:dyDescent="0.25">
      <c r="A11" s="2"/>
      <c r="B11" s="55"/>
      <c r="C11" s="55"/>
      <c r="D11" s="3"/>
      <c r="E11" s="4"/>
      <c r="G11" s="7"/>
      <c r="H11" s="7"/>
      <c r="I11" s="7"/>
      <c r="J11" s="7"/>
      <c r="K11" s="7"/>
      <c r="L11" s="7"/>
      <c r="M11" s="7"/>
      <c r="N11" s="7"/>
    </row>
    <row r="12" spans="1:34" x14ac:dyDescent="0.25">
      <c r="A12" s="2"/>
      <c r="B12" s="47"/>
      <c r="C12" s="3" t="s">
        <v>10</v>
      </c>
      <c r="D12" s="3"/>
      <c r="E12" s="4">
        <v>16910555.52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34" x14ac:dyDescent="0.25">
      <c r="A13" s="2"/>
      <c r="B13" s="47"/>
      <c r="C13" s="3" t="s">
        <v>11</v>
      </c>
      <c r="D13" s="3"/>
      <c r="E13" s="4">
        <v>4214508.95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34" x14ac:dyDescent="0.25">
      <c r="A14" s="2"/>
      <c r="B14" s="47"/>
      <c r="C14" s="3" t="s">
        <v>12</v>
      </c>
      <c r="D14" s="3"/>
      <c r="E14" s="4">
        <v>11489616.369999999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34" x14ac:dyDescent="0.25">
      <c r="A15" s="2"/>
      <c r="B15" s="47"/>
      <c r="C15" s="3" t="s">
        <v>13</v>
      </c>
      <c r="D15" s="3"/>
      <c r="E15" s="4">
        <v>5975908.3200000003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34" x14ac:dyDescent="0.25">
      <c r="A16" s="2"/>
      <c r="B16" s="47"/>
      <c r="C16" s="3" t="s">
        <v>14</v>
      </c>
      <c r="D16" s="3"/>
      <c r="E16" s="4">
        <v>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5">
      <c r="A17" s="2"/>
      <c r="B17" s="47"/>
      <c r="C17" s="8" t="s">
        <v>15</v>
      </c>
      <c r="D17" s="3"/>
      <c r="E17" s="9">
        <f>E7+E9-E12-E14-E13-E15-E16</f>
        <v>-968698.35000000428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2.75" customHeight="1" x14ac:dyDescent="0.25">
      <c r="A18" s="2"/>
      <c r="B18" s="56" t="s">
        <v>16</v>
      </c>
      <c r="C18" s="56"/>
      <c r="D18" s="56"/>
      <c r="E18" s="5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5">
      <c r="A19" s="2"/>
      <c r="B19" s="58" t="s">
        <v>3</v>
      </c>
      <c r="C19" s="58"/>
      <c r="D19" s="58"/>
      <c r="E19" s="10">
        <f>2677614.72+15079634.63-200000</f>
        <v>17557249.350000001</v>
      </c>
      <c r="F19" s="7"/>
      <c r="G19" s="5"/>
      <c r="M19" s="7"/>
      <c r="N19" s="6"/>
    </row>
    <row r="20" spans="1:17" x14ac:dyDescent="0.25">
      <c r="A20" s="2"/>
      <c r="B20" s="59" t="s">
        <v>9</v>
      </c>
      <c r="C20" s="59"/>
      <c r="D20" s="59"/>
      <c r="E20" s="11"/>
      <c r="G20" s="7"/>
      <c r="H20" s="5"/>
      <c r="M20" s="7"/>
      <c r="N20" s="6"/>
    </row>
    <row r="21" spans="1:17" ht="16.5" customHeight="1" x14ac:dyDescent="0.25">
      <c r="A21" s="2"/>
      <c r="B21" s="50" t="s">
        <v>17</v>
      </c>
      <c r="C21" s="50"/>
      <c r="D21" s="50"/>
      <c r="E21" s="10"/>
      <c r="M21" s="7"/>
      <c r="N21" s="6"/>
    </row>
    <row r="22" spans="1:17" x14ac:dyDescent="0.25">
      <c r="A22" s="2"/>
      <c r="B22" s="47"/>
      <c r="C22" s="3" t="s">
        <v>18</v>
      </c>
      <c r="D22" s="3"/>
      <c r="E22" s="12">
        <f>1327648.64+1977999.98+8484717.19</f>
        <v>11790365.809999999</v>
      </c>
      <c r="G22" s="7"/>
      <c r="M22" s="7"/>
      <c r="N22" s="6"/>
    </row>
    <row r="23" spans="1:17" ht="21" customHeight="1" x14ac:dyDescent="0.25">
      <c r="A23" s="2"/>
      <c r="B23" s="50" t="s">
        <v>19</v>
      </c>
      <c r="C23" s="50"/>
      <c r="D23" s="50"/>
      <c r="E23" s="12"/>
      <c r="G23" s="7"/>
      <c r="H23" s="5"/>
      <c r="N23" s="6"/>
    </row>
    <row r="24" spans="1:17" x14ac:dyDescent="0.25">
      <c r="A24" s="2"/>
      <c r="B24" s="47"/>
      <c r="C24" s="3" t="s">
        <v>19</v>
      </c>
      <c r="D24" s="3"/>
      <c r="E24" s="12">
        <v>304062.48</v>
      </c>
      <c r="G24" s="7"/>
      <c r="N24" s="6"/>
    </row>
    <row r="25" spans="1:17" x14ac:dyDescent="0.25">
      <c r="A25" s="2"/>
      <c r="B25" s="47"/>
      <c r="C25" s="3" t="s">
        <v>20</v>
      </c>
      <c r="D25" s="3"/>
      <c r="E25" s="13">
        <f>E19-E22-E24</f>
        <v>5462821.0600000024</v>
      </c>
      <c r="F25" s="7"/>
      <c r="G25" s="7"/>
      <c r="H25" s="7"/>
      <c r="I25" s="7"/>
      <c r="J25" s="7"/>
      <c r="K25" s="7"/>
      <c r="L25" s="7"/>
      <c r="M25" s="7"/>
      <c r="N25" s="6"/>
    </row>
    <row r="26" spans="1:17" ht="17.25" customHeight="1" x14ac:dyDescent="0.25">
      <c r="A26" s="2"/>
      <c r="B26" s="60" t="s">
        <v>21</v>
      </c>
      <c r="C26" s="60"/>
      <c r="D26" s="60"/>
      <c r="E26" s="14"/>
      <c r="N26" s="6"/>
    </row>
    <row r="27" spans="1:17" ht="17.25" customHeight="1" x14ac:dyDescent="0.25">
      <c r="A27" s="2"/>
      <c r="B27" s="58" t="s">
        <v>3</v>
      </c>
      <c r="C27" s="58"/>
      <c r="D27" s="58"/>
      <c r="E27" s="15">
        <v>0</v>
      </c>
      <c r="F27" s="16"/>
      <c r="G27" s="16"/>
      <c r="H27" s="16"/>
      <c r="I27" s="16"/>
      <c r="J27" s="16"/>
      <c r="K27" s="16"/>
      <c r="L27" s="16"/>
      <c r="M27" s="16"/>
      <c r="N27" s="6"/>
    </row>
    <row r="28" spans="1:17" ht="17.25" customHeight="1" x14ac:dyDescent="0.25">
      <c r="A28" s="2"/>
      <c r="B28" s="46" t="s">
        <v>9</v>
      </c>
      <c r="C28" s="46"/>
      <c r="D28" s="46"/>
      <c r="E28" s="17"/>
    </row>
    <row r="29" spans="1:17" ht="21" customHeight="1" x14ac:dyDescent="0.25">
      <c r="A29" s="2"/>
      <c r="B29" s="58" t="s">
        <v>22</v>
      </c>
      <c r="C29" s="58"/>
      <c r="D29" s="58"/>
      <c r="E29" s="12">
        <v>0</v>
      </c>
    </row>
    <row r="30" spans="1:17" ht="20.25" customHeight="1" x14ac:dyDescent="0.25">
      <c r="A30" s="2"/>
      <c r="B30" s="52" t="s">
        <v>23</v>
      </c>
      <c r="C30" s="52"/>
      <c r="D30" s="52"/>
      <c r="E30" s="18">
        <f>C30+D30</f>
        <v>0</v>
      </c>
      <c r="G30" s="7"/>
    </row>
    <row r="31" spans="1:17" x14ac:dyDescent="0.25">
      <c r="A31" s="2"/>
      <c r="B31" s="47"/>
      <c r="C31" s="49" t="s">
        <v>24</v>
      </c>
      <c r="D31" s="49"/>
      <c r="E31" s="13">
        <f>E27-E29-E30</f>
        <v>0</v>
      </c>
    </row>
    <row r="32" spans="1:17" ht="18.75" customHeight="1" x14ac:dyDescent="0.25">
      <c r="A32" s="2"/>
      <c r="B32" s="50" t="s">
        <v>25</v>
      </c>
      <c r="C32" s="50"/>
      <c r="D32" s="50"/>
      <c r="E32" s="12">
        <f>E25+E17</f>
        <v>4494122.7099999981</v>
      </c>
      <c r="G32" s="41"/>
    </row>
    <row r="33" spans="1:14" ht="18.75" customHeight="1" x14ac:dyDescent="0.25">
      <c r="A33" s="2"/>
      <c r="B33" s="50" t="s">
        <v>26</v>
      </c>
      <c r="C33" s="50"/>
      <c r="D33" s="50"/>
      <c r="E33" s="12">
        <v>-719378.53</v>
      </c>
      <c r="G33" s="36"/>
      <c r="H33" s="5"/>
    </row>
    <row r="34" spans="1:14" ht="19.5" customHeight="1" x14ac:dyDescent="0.25">
      <c r="A34" s="2"/>
      <c r="B34" s="50" t="s">
        <v>27</v>
      </c>
      <c r="C34" s="50"/>
      <c r="D34" s="50"/>
      <c r="E34" s="4"/>
      <c r="G34" s="37"/>
    </row>
    <row r="35" spans="1:14" ht="18" customHeight="1" thickBot="1" x14ac:dyDescent="0.3">
      <c r="A35" s="19"/>
      <c r="B35" s="51" t="s">
        <v>28</v>
      </c>
      <c r="C35" s="51"/>
      <c r="D35" s="51"/>
      <c r="E35" s="20">
        <f>E31+E32-E34-E33</f>
        <v>5213501.2399999984</v>
      </c>
      <c r="G35" s="6"/>
      <c r="H35" s="5"/>
    </row>
    <row r="36" spans="1:14" x14ac:dyDescent="0.25">
      <c r="B36" s="21"/>
      <c r="G36" s="6"/>
    </row>
    <row r="37" spans="1:14" x14ac:dyDescent="0.25">
      <c r="A37" s="22" t="s">
        <v>29</v>
      </c>
      <c r="B37" s="22"/>
      <c r="C37" s="23"/>
      <c r="D37" s="23"/>
      <c r="E37" s="24"/>
      <c r="F37" s="24"/>
      <c r="G37" s="66"/>
      <c r="H37" s="25"/>
      <c r="I37" s="25"/>
      <c r="J37" s="25"/>
      <c r="K37" s="25"/>
      <c r="L37" s="25"/>
      <c r="M37" s="25"/>
      <c r="N37" s="26"/>
    </row>
    <row r="38" spans="1:14" x14ac:dyDescent="0.25">
      <c r="A38" s="27"/>
      <c r="B38" s="28"/>
      <c r="C38" s="28"/>
      <c r="D38" s="29"/>
      <c r="E38" s="29"/>
      <c r="F38" s="29"/>
      <c r="G38" s="25"/>
      <c r="H38" s="25"/>
      <c r="I38" s="25"/>
      <c r="J38" s="25"/>
      <c r="K38" s="25"/>
      <c r="L38" s="25"/>
      <c r="M38" s="25"/>
      <c r="N38" s="26"/>
    </row>
    <row r="39" spans="1:14" x14ac:dyDescent="0.25">
      <c r="A39" s="27"/>
      <c r="B39" s="28"/>
      <c r="C39" s="28"/>
      <c r="D39" s="30"/>
      <c r="E39" s="31"/>
      <c r="F39" s="29"/>
      <c r="G39" s="25"/>
      <c r="I39" s="25"/>
      <c r="J39" s="25"/>
      <c r="K39" s="25"/>
      <c r="L39" s="25"/>
      <c r="M39" s="25"/>
      <c r="N39" s="26"/>
    </row>
    <row r="40" spans="1:14" x14ac:dyDescent="0.25">
      <c r="A40" s="32" t="s">
        <v>37</v>
      </c>
      <c r="B40" s="27"/>
      <c r="C40" s="33"/>
      <c r="D40" s="33"/>
      <c r="E40" s="33"/>
      <c r="F40" s="33"/>
      <c r="G40" s="25"/>
      <c r="H40" s="25"/>
      <c r="I40" s="25"/>
      <c r="J40" s="25"/>
      <c r="K40" s="25"/>
      <c r="L40" s="25"/>
      <c r="M40" s="25"/>
      <c r="N40" s="26"/>
    </row>
    <row r="41" spans="1:14" x14ac:dyDescent="0.25">
      <c r="A41" s="34" t="s">
        <v>30</v>
      </c>
      <c r="B41" s="29"/>
      <c r="C41" s="35"/>
      <c r="D41" s="35"/>
      <c r="E41" s="35"/>
      <c r="F41" s="35"/>
      <c r="G41" s="25"/>
      <c r="H41" s="25"/>
      <c r="I41" s="25"/>
      <c r="J41" s="25"/>
      <c r="K41" s="25"/>
      <c r="L41" s="25"/>
      <c r="M41" s="25"/>
      <c r="N41" s="26"/>
    </row>
    <row r="43" spans="1:14" x14ac:dyDescent="0.25">
      <c r="A43" s="48" t="s">
        <v>31</v>
      </c>
      <c r="B43" s="48"/>
      <c r="C43" s="48"/>
      <c r="D43" s="48"/>
      <c r="E43" s="48"/>
    </row>
    <row r="44" spans="1:14" x14ac:dyDescent="0.25">
      <c r="A44" s="48" t="s">
        <v>32</v>
      </c>
      <c r="B44" s="48"/>
      <c r="C44" s="48"/>
      <c r="D44" s="48"/>
      <c r="E44" s="48"/>
    </row>
  </sheetData>
  <mergeCells count="25">
    <mergeCell ref="A44:E44"/>
    <mergeCell ref="C31:D31"/>
    <mergeCell ref="B32:D32"/>
    <mergeCell ref="B33:D33"/>
    <mergeCell ref="B34:D34"/>
    <mergeCell ref="B35:D35"/>
    <mergeCell ref="A43:E43"/>
    <mergeCell ref="B21:D21"/>
    <mergeCell ref="B23:D23"/>
    <mergeCell ref="B26:D26"/>
    <mergeCell ref="B27:D27"/>
    <mergeCell ref="B29:D29"/>
    <mergeCell ref="B30:D30"/>
    <mergeCell ref="B8:C8"/>
    <mergeCell ref="B10:E10"/>
    <mergeCell ref="B11:C11"/>
    <mergeCell ref="B18:E18"/>
    <mergeCell ref="B19:D19"/>
    <mergeCell ref="B20:D20"/>
    <mergeCell ref="A1:E1"/>
    <mergeCell ref="A2:E2"/>
    <mergeCell ref="A3:E3"/>
    <mergeCell ref="B4:E4"/>
    <mergeCell ref="B5:E5"/>
    <mergeCell ref="B6:C6"/>
  </mergeCells>
  <pageMargins left="0.52" right="0.63" top="0.28999999999999998" bottom="0.32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topLeftCell="A34" zoomScale="130" zoomScaleNormal="130" workbookViewId="0">
      <selection activeCell="G42" sqref="G42"/>
    </sheetView>
  </sheetViews>
  <sheetFormatPr baseColWidth="10" defaultRowHeight="15" x14ac:dyDescent="0.25"/>
  <cols>
    <col min="1" max="1" width="13.5703125" customWidth="1"/>
    <col min="2" max="2" width="11.85546875" customWidth="1"/>
    <col min="3" max="3" width="31.7109375" customWidth="1"/>
    <col min="4" max="4" width="14" customWidth="1"/>
    <col min="5" max="5" width="19.28515625" customWidth="1"/>
    <col min="6" max="6" width="12.5703125" bestFit="1" customWidth="1"/>
    <col min="7" max="7" width="19.85546875" bestFit="1" customWidth="1"/>
    <col min="8" max="8" width="13.7109375" bestFit="1" customWidth="1"/>
    <col min="9" max="9" width="14.7109375" customWidth="1"/>
    <col min="10" max="10" width="14.5703125" customWidth="1"/>
    <col min="11" max="11" width="14" customWidth="1"/>
    <col min="12" max="12" width="13.28515625" customWidth="1"/>
    <col min="13" max="13" width="13.42578125" customWidth="1"/>
    <col min="14" max="14" width="15.140625" bestFit="1" customWidth="1"/>
  </cols>
  <sheetData>
    <row r="1" spans="1:34" ht="31.5" customHeight="1" x14ac:dyDescent="0.25">
      <c r="A1" s="62" t="s">
        <v>0</v>
      </c>
      <c r="B1" s="62"/>
      <c r="C1" s="62"/>
      <c r="D1" s="62"/>
      <c r="E1" s="62"/>
    </row>
    <row r="2" spans="1:34" ht="24.75" customHeight="1" x14ac:dyDescent="0.25">
      <c r="A2" s="62" t="s">
        <v>1</v>
      </c>
      <c r="B2" s="62"/>
      <c r="C2" s="62"/>
      <c r="D2" s="62"/>
      <c r="E2" s="62"/>
    </row>
    <row r="3" spans="1:34" ht="23.25" customHeight="1" thickBot="1" x14ac:dyDescent="0.3">
      <c r="A3" s="63" t="s">
        <v>38</v>
      </c>
      <c r="B3" s="63"/>
      <c r="C3" s="63"/>
      <c r="D3" s="63"/>
      <c r="E3" s="63"/>
    </row>
    <row r="4" spans="1:34" x14ac:dyDescent="0.25">
      <c r="A4" s="1"/>
      <c r="B4" s="64" t="s">
        <v>2</v>
      </c>
      <c r="C4" s="64"/>
      <c r="D4" s="64"/>
      <c r="E4" s="65"/>
    </row>
    <row r="5" spans="1:34" x14ac:dyDescent="0.25">
      <c r="A5" s="2"/>
      <c r="B5" s="53" t="s">
        <v>3</v>
      </c>
      <c r="C5" s="53"/>
      <c r="D5" s="53"/>
      <c r="E5" s="54"/>
    </row>
    <row r="6" spans="1:34" x14ac:dyDescent="0.25">
      <c r="A6" s="2"/>
      <c r="B6" s="61" t="s">
        <v>4</v>
      </c>
      <c r="C6" s="61"/>
      <c r="D6" s="3"/>
      <c r="E6" s="4"/>
    </row>
    <row r="7" spans="1:34" x14ac:dyDescent="0.25">
      <c r="A7" s="2"/>
      <c r="B7" s="47"/>
      <c r="C7" s="3">
        <v>0</v>
      </c>
      <c r="D7" s="3"/>
      <c r="E7" s="4">
        <f>768557.44+1619328.7+47166+402026.45</f>
        <v>2837078.59</v>
      </c>
      <c r="G7" s="38"/>
      <c r="H7" s="5"/>
      <c r="I7" s="38"/>
      <c r="L7" s="40"/>
    </row>
    <row r="8" spans="1:34" x14ac:dyDescent="0.25">
      <c r="A8" s="2"/>
      <c r="B8" s="50" t="s">
        <v>5</v>
      </c>
      <c r="C8" s="50"/>
      <c r="D8" s="3"/>
      <c r="E8" s="4"/>
      <c r="L8" s="40"/>
      <c r="AG8" t="s">
        <v>6</v>
      </c>
    </row>
    <row r="9" spans="1:34" x14ac:dyDescent="0.25">
      <c r="A9" s="2"/>
      <c r="B9" s="47"/>
      <c r="C9" s="3" t="s">
        <v>7</v>
      </c>
      <c r="D9" s="3"/>
      <c r="E9" s="4">
        <v>27437381.609999999</v>
      </c>
      <c r="F9" s="7"/>
      <c r="G9" s="7"/>
      <c r="H9" s="39"/>
      <c r="I9" s="39"/>
      <c r="J9" s="39"/>
      <c r="K9" s="39"/>
      <c r="L9" s="40"/>
      <c r="AG9" t="s">
        <v>8</v>
      </c>
      <c r="AH9">
        <v>0</v>
      </c>
    </row>
    <row r="10" spans="1:34" x14ac:dyDescent="0.25">
      <c r="A10" s="2"/>
      <c r="B10" s="53" t="s">
        <v>9</v>
      </c>
      <c r="C10" s="53"/>
      <c r="D10" s="53"/>
      <c r="E10" s="54"/>
    </row>
    <row r="11" spans="1:34" ht="21" customHeight="1" x14ac:dyDescent="0.25">
      <c r="A11" s="2"/>
      <c r="B11" s="55"/>
      <c r="C11" s="55"/>
      <c r="D11" s="3"/>
      <c r="E11" s="4"/>
      <c r="G11" s="7"/>
      <c r="H11" s="7"/>
      <c r="I11" s="7"/>
      <c r="J11" s="7"/>
      <c r="K11" s="7"/>
      <c r="L11" s="7"/>
      <c r="M11" s="7"/>
      <c r="N11" s="7"/>
    </row>
    <row r="12" spans="1:34" x14ac:dyDescent="0.25">
      <c r="A12" s="2"/>
      <c r="B12" s="47"/>
      <c r="C12" s="3" t="s">
        <v>10</v>
      </c>
      <c r="D12" s="3"/>
      <c r="E12" s="4">
        <v>11578954.939999999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34" x14ac:dyDescent="0.25">
      <c r="A13" s="2"/>
      <c r="B13" s="47"/>
      <c r="C13" s="3" t="s">
        <v>11</v>
      </c>
      <c r="D13" s="3"/>
      <c r="E13" s="4">
        <v>3248680.05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34" x14ac:dyDescent="0.25">
      <c r="A14" s="2"/>
      <c r="B14" s="47"/>
      <c r="C14" s="3" t="s">
        <v>12</v>
      </c>
      <c r="D14" s="3"/>
      <c r="E14" s="4">
        <v>9911234.9000000004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34" x14ac:dyDescent="0.25">
      <c r="A15" s="2"/>
      <c r="B15" s="47"/>
      <c r="C15" s="3" t="s">
        <v>13</v>
      </c>
      <c r="D15" s="3"/>
      <c r="E15" s="4">
        <v>4142665.46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34" x14ac:dyDescent="0.25">
      <c r="A16" s="2"/>
      <c r="B16" s="47"/>
      <c r="C16" s="3" t="s">
        <v>14</v>
      </c>
      <c r="D16" s="3"/>
      <c r="E16" s="4">
        <v>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5">
      <c r="A17" s="2"/>
      <c r="B17" s="47"/>
      <c r="C17" s="8" t="s">
        <v>15</v>
      </c>
      <c r="D17" s="3"/>
      <c r="E17" s="9">
        <f>E7+E9-E12-E14-E13-E15-E16</f>
        <v>1392924.8499999978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2.75" customHeight="1" x14ac:dyDescent="0.25">
      <c r="A18" s="2"/>
      <c r="B18" s="56" t="s">
        <v>16</v>
      </c>
      <c r="C18" s="56"/>
      <c r="D18" s="56"/>
      <c r="E18" s="5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5">
      <c r="A19" s="2"/>
      <c r="B19" s="58" t="s">
        <v>3</v>
      </c>
      <c r="C19" s="58"/>
      <c r="D19" s="58"/>
      <c r="E19" s="10">
        <f>2410297.72+1982.6+15079634.63-200000</f>
        <v>17291914.950000003</v>
      </c>
      <c r="F19" s="7"/>
      <c r="G19" s="5"/>
      <c r="M19" s="7"/>
      <c r="N19" s="6"/>
    </row>
    <row r="20" spans="1:17" x14ac:dyDescent="0.25">
      <c r="A20" s="2"/>
      <c r="B20" s="59" t="s">
        <v>9</v>
      </c>
      <c r="C20" s="59"/>
      <c r="D20" s="59"/>
      <c r="E20" s="11"/>
      <c r="G20" s="7"/>
      <c r="H20" s="5"/>
      <c r="M20" s="7"/>
      <c r="N20" s="6"/>
    </row>
    <row r="21" spans="1:17" ht="16.5" customHeight="1" x14ac:dyDescent="0.25">
      <c r="A21" s="2"/>
      <c r="B21" s="50" t="s">
        <v>17</v>
      </c>
      <c r="C21" s="50"/>
      <c r="D21" s="50"/>
      <c r="E21" s="10"/>
      <c r="M21" s="7"/>
      <c r="N21" s="6"/>
    </row>
    <row r="22" spans="1:17" x14ac:dyDescent="0.25">
      <c r="A22" s="2"/>
      <c r="B22" s="47"/>
      <c r="C22" s="3" t="s">
        <v>18</v>
      </c>
      <c r="D22" s="3"/>
      <c r="E22" s="12">
        <f>1156449.9+1973681.44</f>
        <v>3130131.34</v>
      </c>
      <c r="G22" s="7"/>
      <c r="M22" s="7"/>
      <c r="N22" s="6"/>
    </row>
    <row r="23" spans="1:17" ht="21" customHeight="1" x14ac:dyDescent="0.25">
      <c r="A23" s="2"/>
      <c r="B23" s="50" t="s">
        <v>19</v>
      </c>
      <c r="C23" s="50"/>
      <c r="D23" s="50"/>
      <c r="E23" s="12"/>
      <c r="H23" s="5"/>
      <c r="N23" s="6"/>
    </row>
    <row r="24" spans="1:17" x14ac:dyDescent="0.25">
      <c r="A24" s="2"/>
      <c r="B24" s="47"/>
      <c r="C24" s="3" t="s">
        <v>19</v>
      </c>
      <c r="D24" s="3"/>
      <c r="E24" s="12">
        <f>125186.5+3648+115000+8000+27000</f>
        <v>278834.5</v>
      </c>
      <c r="G24" s="7"/>
      <c r="N24" s="6"/>
    </row>
    <row r="25" spans="1:17" x14ac:dyDescent="0.25">
      <c r="A25" s="2"/>
      <c r="B25" s="47"/>
      <c r="C25" s="3" t="s">
        <v>20</v>
      </c>
      <c r="D25" s="3"/>
      <c r="E25" s="13">
        <f>E19-E22-E24</f>
        <v>13882949.110000003</v>
      </c>
      <c r="F25" s="7"/>
      <c r="G25" s="7"/>
      <c r="H25" s="7"/>
      <c r="I25" s="7"/>
      <c r="J25" s="7"/>
      <c r="K25" s="7"/>
      <c r="L25" s="7"/>
      <c r="M25" s="7"/>
      <c r="N25" s="6"/>
    </row>
    <row r="26" spans="1:17" ht="17.25" customHeight="1" x14ac:dyDescent="0.25">
      <c r="A26" s="2"/>
      <c r="B26" s="60" t="s">
        <v>21</v>
      </c>
      <c r="C26" s="60"/>
      <c r="D26" s="60"/>
      <c r="E26" s="14"/>
      <c r="N26" s="6"/>
    </row>
    <row r="27" spans="1:17" ht="17.25" customHeight="1" x14ac:dyDescent="0.25">
      <c r="A27" s="2"/>
      <c r="B27" s="58" t="s">
        <v>3</v>
      </c>
      <c r="C27" s="58"/>
      <c r="D27" s="58"/>
      <c r="E27" s="15">
        <v>0</v>
      </c>
      <c r="F27" s="16"/>
      <c r="G27" s="16"/>
      <c r="H27" s="16"/>
      <c r="I27" s="16"/>
      <c r="J27" s="16"/>
      <c r="K27" s="16"/>
      <c r="L27" s="16"/>
      <c r="M27" s="16"/>
      <c r="N27" s="6"/>
    </row>
    <row r="28" spans="1:17" ht="17.25" customHeight="1" x14ac:dyDescent="0.25">
      <c r="A28" s="2"/>
      <c r="B28" s="46" t="s">
        <v>9</v>
      </c>
      <c r="C28" s="46"/>
      <c r="D28" s="46"/>
      <c r="E28" s="17"/>
    </row>
    <row r="29" spans="1:17" ht="21" customHeight="1" x14ac:dyDescent="0.25">
      <c r="A29" s="2"/>
      <c r="B29" s="58" t="s">
        <v>22</v>
      </c>
      <c r="C29" s="58"/>
      <c r="D29" s="58"/>
      <c r="E29" s="12">
        <v>0</v>
      </c>
    </row>
    <row r="30" spans="1:17" ht="20.25" customHeight="1" x14ac:dyDescent="0.25">
      <c r="A30" s="2"/>
      <c r="B30" s="52" t="s">
        <v>23</v>
      </c>
      <c r="C30" s="52"/>
      <c r="D30" s="52"/>
      <c r="E30" s="18">
        <f>C30+D30</f>
        <v>0</v>
      </c>
      <c r="G30" s="7"/>
    </row>
    <row r="31" spans="1:17" x14ac:dyDescent="0.25">
      <c r="A31" s="2"/>
      <c r="B31" s="47"/>
      <c r="C31" s="49" t="s">
        <v>24</v>
      </c>
      <c r="D31" s="49"/>
      <c r="E31" s="13">
        <f>E27-E29-E30</f>
        <v>0</v>
      </c>
    </row>
    <row r="32" spans="1:17" ht="18.75" customHeight="1" x14ac:dyDescent="0.25">
      <c r="A32" s="2"/>
      <c r="B32" s="50" t="s">
        <v>25</v>
      </c>
      <c r="C32" s="50"/>
      <c r="D32" s="50"/>
      <c r="E32" s="12">
        <v>12436812.77</v>
      </c>
      <c r="G32" s="41"/>
    </row>
    <row r="33" spans="1:14" ht="18.75" customHeight="1" x14ac:dyDescent="0.25">
      <c r="A33" s="2"/>
      <c r="B33" s="50" t="s">
        <v>26</v>
      </c>
      <c r="C33" s="50"/>
      <c r="D33" s="50"/>
      <c r="E33" s="12">
        <v>-570658.6</v>
      </c>
      <c r="G33" s="36"/>
      <c r="H33" s="5"/>
    </row>
    <row r="34" spans="1:14" ht="19.5" customHeight="1" x14ac:dyDescent="0.25">
      <c r="A34" s="2"/>
      <c r="B34" s="50" t="s">
        <v>27</v>
      </c>
      <c r="C34" s="50"/>
      <c r="D34" s="50"/>
      <c r="E34" s="4"/>
      <c r="G34" s="37"/>
    </row>
    <row r="35" spans="1:14" ht="18" customHeight="1" thickBot="1" x14ac:dyDescent="0.3">
      <c r="A35" s="19"/>
      <c r="B35" s="51" t="s">
        <v>28</v>
      </c>
      <c r="C35" s="51"/>
      <c r="D35" s="51"/>
      <c r="E35" s="20">
        <f>E31+E32-E34-E33</f>
        <v>13007471.369999999</v>
      </c>
      <c r="H35" s="5"/>
    </row>
    <row r="36" spans="1:14" x14ac:dyDescent="0.25">
      <c r="B36" s="21"/>
    </row>
    <row r="37" spans="1:14" x14ac:dyDescent="0.25">
      <c r="A37" s="22" t="s">
        <v>29</v>
      </c>
      <c r="B37" s="22"/>
      <c r="C37" s="23"/>
      <c r="D37" s="23"/>
      <c r="E37" s="24"/>
      <c r="F37" s="24"/>
      <c r="G37" s="25"/>
      <c r="H37" s="25"/>
      <c r="I37" s="25"/>
      <c r="J37" s="25"/>
      <c r="K37" s="25"/>
      <c r="L37" s="25"/>
      <c r="M37" s="25"/>
      <c r="N37" s="26"/>
    </row>
    <row r="38" spans="1:14" x14ac:dyDescent="0.25">
      <c r="A38" s="27"/>
      <c r="B38" s="28"/>
      <c r="C38" s="28"/>
      <c r="D38" s="29"/>
      <c r="E38" s="29"/>
      <c r="F38" s="29"/>
      <c r="G38" s="25"/>
      <c r="H38" s="25"/>
      <c r="I38" s="25"/>
      <c r="J38" s="25"/>
      <c r="K38" s="25"/>
      <c r="L38" s="25"/>
      <c r="M38" s="25"/>
      <c r="N38" s="26"/>
    </row>
    <row r="39" spans="1:14" x14ac:dyDescent="0.25">
      <c r="A39" s="27"/>
      <c r="B39" s="28"/>
      <c r="C39" s="28"/>
      <c r="D39" s="30"/>
      <c r="E39" s="31"/>
      <c r="F39" s="29"/>
      <c r="G39" s="25"/>
      <c r="I39" s="25"/>
      <c r="J39" s="25"/>
      <c r="K39" s="25"/>
      <c r="L39" s="25"/>
      <c r="M39" s="25"/>
      <c r="N39" s="26"/>
    </row>
    <row r="40" spans="1:14" x14ac:dyDescent="0.25">
      <c r="A40" s="32" t="s">
        <v>39</v>
      </c>
      <c r="B40" s="27"/>
      <c r="C40" s="33"/>
      <c r="D40" s="33"/>
      <c r="E40" s="33"/>
      <c r="F40" s="33"/>
      <c r="G40" s="25"/>
      <c r="H40" s="25"/>
      <c r="I40" s="25"/>
      <c r="J40" s="25"/>
      <c r="K40" s="25"/>
      <c r="L40" s="25"/>
      <c r="M40" s="25"/>
      <c r="N40" s="26"/>
    </row>
    <row r="41" spans="1:14" x14ac:dyDescent="0.25">
      <c r="A41" s="34" t="s">
        <v>30</v>
      </c>
      <c r="B41" s="29"/>
      <c r="C41" s="35"/>
      <c r="D41" s="35"/>
      <c r="E41" s="35"/>
      <c r="F41" s="35"/>
      <c r="G41" s="25"/>
      <c r="H41" s="25"/>
      <c r="I41" s="25"/>
      <c r="J41" s="25"/>
      <c r="K41" s="25"/>
      <c r="L41" s="25"/>
      <c r="M41" s="25"/>
      <c r="N41" s="26"/>
    </row>
    <row r="43" spans="1:14" x14ac:dyDescent="0.25">
      <c r="A43" s="48" t="s">
        <v>31</v>
      </c>
      <c r="B43" s="48"/>
      <c r="C43" s="48"/>
      <c r="D43" s="48"/>
      <c r="E43" s="48"/>
    </row>
    <row r="44" spans="1:14" x14ac:dyDescent="0.25">
      <c r="A44" s="48" t="s">
        <v>32</v>
      </c>
      <c r="B44" s="48"/>
      <c r="C44" s="48"/>
      <c r="D44" s="48"/>
      <c r="E44" s="48"/>
    </row>
  </sheetData>
  <mergeCells count="25">
    <mergeCell ref="A44:E44"/>
    <mergeCell ref="C31:D31"/>
    <mergeCell ref="B32:D32"/>
    <mergeCell ref="B33:D33"/>
    <mergeCell ref="B34:D34"/>
    <mergeCell ref="B35:D35"/>
    <mergeCell ref="A43:E43"/>
    <mergeCell ref="B21:D21"/>
    <mergeCell ref="B23:D23"/>
    <mergeCell ref="B26:D26"/>
    <mergeCell ref="B27:D27"/>
    <mergeCell ref="B29:D29"/>
    <mergeCell ref="B30:D30"/>
    <mergeCell ref="B8:C8"/>
    <mergeCell ref="B10:E10"/>
    <mergeCell ref="B11:C11"/>
    <mergeCell ref="B18:E18"/>
    <mergeCell ref="B19:D19"/>
    <mergeCell ref="B20:D20"/>
    <mergeCell ref="A1:E1"/>
    <mergeCell ref="A2:E2"/>
    <mergeCell ref="A3:E3"/>
    <mergeCell ref="B4:E4"/>
    <mergeCell ref="B5:E5"/>
    <mergeCell ref="B6:C6"/>
  </mergeCells>
  <pageMargins left="0.52" right="0.63" top="0.28999999999999998" bottom="0.32" header="0.3" footer="0.3"/>
  <pageSetup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zoomScale="130" zoomScaleNormal="130" workbookViewId="0">
      <selection activeCell="E34" sqref="E34"/>
    </sheetView>
  </sheetViews>
  <sheetFormatPr baseColWidth="10" defaultRowHeight="15" x14ac:dyDescent="0.25"/>
  <cols>
    <col min="1" max="1" width="13.5703125" customWidth="1"/>
    <col min="2" max="2" width="11.85546875" customWidth="1"/>
    <col min="3" max="3" width="31.7109375" customWidth="1"/>
    <col min="4" max="4" width="14" customWidth="1"/>
    <col min="5" max="5" width="19.28515625" customWidth="1"/>
    <col min="6" max="6" width="12.5703125" bestFit="1" customWidth="1"/>
    <col min="7" max="7" width="19.85546875" bestFit="1" customWidth="1"/>
    <col min="8" max="8" width="13.7109375" bestFit="1" customWidth="1"/>
    <col min="9" max="9" width="14.7109375" customWidth="1"/>
    <col min="10" max="10" width="14.5703125" customWidth="1"/>
    <col min="11" max="11" width="14" customWidth="1"/>
    <col min="12" max="12" width="13.28515625" customWidth="1"/>
    <col min="13" max="13" width="13.42578125" customWidth="1"/>
    <col min="14" max="14" width="15.140625" bestFit="1" customWidth="1"/>
  </cols>
  <sheetData>
    <row r="1" spans="1:34" ht="31.5" customHeight="1" x14ac:dyDescent="0.25">
      <c r="A1" s="62" t="s">
        <v>0</v>
      </c>
      <c r="B1" s="62"/>
      <c r="C1" s="62"/>
      <c r="D1" s="62"/>
      <c r="E1" s="62"/>
    </row>
    <row r="2" spans="1:34" ht="24.75" customHeight="1" x14ac:dyDescent="0.25">
      <c r="A2" s="62" t="s">
        <v>1</v>
      </c>
      <c r="B2" s="62"/>
      <c r="C2" s="62"/>
      <c r="D2" s="62"/>
      <c r="E2" s="62"/>
    </row>
    <row r="3" spans="1:34" ht="23.25" customHeight="1" thickBot="1" x14ac:dyDescent="0.3">
      <c r="A3" s="63" t="s">
        <v>35</v>
      </c>
      <c r="B3" s="63"/>
      <c r="C3" s="63"/>
      <c r="D3" s="63"/>
      <c r="E3" s="63"/>
    </row>
    <row r="4" spans="1:34" x14ac:dyDescent="0.25">
      <c r="A4" s="1"/>
      <c r="B4" s="64" t="s">
        <v>2</v>
      </c>
      <c r="C4" s="64"/>
      <c r="D4" s="64"/>
      <c r="E4" s="65"/>
    </row>
    <row r="5" spans="1:34" x14ac:dyDescent="0.25">
      <c r="A5" s="2"/>
      <c r="B5" s="53" t="s">
        <v>3</v>
      </c>
      <c r="C5" s="53"/>
      <c r="D5" s="53"/>
      <c r="E5" s="54"/>
    </row>
    <row r="6" spans="1:34" x14ac:dyDescent="0.25">
      <c r="A6" s="2"/>
      <c r="B6" s="61" t="s">
        <v>4</v>
      </c>
      <c r="C6" s="61"/>
      <c r="D6" s="3"/>
      <c r="E6" s="4"/>
    </row>
    <row r="7" spans="1:34" x14ac:dyDescent="0.25">
      <c r="A7" s="2"/>
      <c r="B7" s="45"/>
      <c r="C7" s="3">
        <v>0</v>
      </c>
      <c r="D7" s="3"/>
      <c r="E7" s="4">
        <v>2350103.4700000002</v>
      </c>
      <c r="G7" s="38"/>
      <c r="H7" s="5"/>
      <c r="I7" s="38"/>
      <c r="L7" s="40"/>
    </row>
    <row r="8" spans="1:34" x14ac:dyDescent="0.25">
      <c r="A8" s="2"/>
      <c r="B8" s="50" t="s">
        <v>5</v>
      </c>
      <c r="C8" s="50"/>
      <c r="D8" s="3"/>
      <c r="E8" s="4"/>
      <c r="L8" s="40"/>
      <c r="AG8" t="s">
        <v>6</v>
      </c>
    </row>
    <row r="9" spans="1:34" x14ac:dyDescent="0.25">
      <c r="A9" s="2"/>
      <c r="B9" s="45"/>
      <c r="C9" s="3" t="s">
        <v>7</v>
      </c>
      <c r="D9" s="3"/>
      <c r="E9" s="4">
        <f>19319698-1603878</f>
        <v>17715820</v>
      </c>
      <c r="F9" s="7"/>
      <c r="G9" s="7"/>
      <c r="H9" s="39"/>
      <c r="I9" s="39"/>
      <c r="J9" s="39"/>
      <c r="K9" s="39"/>
      <c r="L9" s="40"/>
      <c r="AG9" t="s">
        <v>8</v>
      </c>
      <c r="AH9">
        <v>0</v>
      </c>
    </row>
    <row r="10" spans="1:34" x14ac:dyDescent="0.25">
      <c r="A10" s="2"/>
      <c r="B10" s="53" t="s">
        <v>9</v>
      </c>
      <c r="C10" s="53"/>
      <c r="D10" s="53"/>
      <c r="E10" s="54"/>
    </row>
    <row r="11" spans="1:34" ht="21" customHeight="1" x14ac:dyDescent="0.25">
      <c r="A11" s="2"/>
      <c r="B11" s="55"/>
      <c r="C11" s="55"/>
      <c r="D11" s="3"/>
      <c r="E11" s="4"/>
      <c r="G11" s="7"/>
      <c r="H11" s="7"/>
      <c r="I11" s="7"/>
      <c r="J11" s="7"/>
      <c r="K11" s="7"/>
      <c r="L11" s="7"/>
      <c r="M11" s="7"/>
      <c r="N11" s="7"/>
    </row>
    <row r="12" spans="1:34" x14ac:dyDescent="0.25">
      <c r="A12" s="2"/>
      <c r="B12" s="45"/>
      <c r="C12" s="3" t="s">
        <v>10</v>
      </c>
      <c r="D12" s="3"/>
      <c r="E12" s="4">
        <v>7161716.7000000002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34" x14ac:dyDescent="0.25">
      <c r="A13" s="2"/>
      <c r="B13" s="45"/>
      <c r="C13" s="3" t="s">
        <v>11</v>
      </c>
      <c r="D13" s="3"/>
      <c r="E13" s="4">
        <v>1876852.43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34" x14ac:dyDescent="0.25">
      <c r="A14" s="2"/>
      <c r="B14" s="45"/>
      <c r="C14" s="3" t="s">
        <v>12</v>
      </c>
      <c r="D14" s="3"/>
      <c r="E14" s="4">
        <v>6594366.79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34" x14ac:dyDescent="0.25">
      <c r="A15" s="2"/>
      <c r="B15" s="45"/>
      <c r="C15" s="3" t="s">
        <v>13</v>
      </c>
      <c r="D15" s="3"/>
      <c r="E15" s="4">
        <v>2386465.06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34" x14ac:dyDescent="0.25">
      <c r="A16" s="2"/>
      <c r="B16" s="45"/>
      <c r="C16" s="3" t="s">
        <v>14</v>
      </c>
      <c r="D16" s="3"/>
      <c r="E16" s="4">
        <v>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5">
      <c r="A17" s="2"/>
      <c r="B17" s="45"/>
      <c r="C17" s="8" t="s">
        <v>15</v>
      </c>
      <c r="D17" s="3"/>
      <c r="E17" s="9">
        <f>E7+E9-E12-E14-E13-E15-E16</f>
        <v>2046522.4899999998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2.75" customHeight="1" x14ac:dyDescent="0.25">
      <c r="A18" s="2"/>
      <c r="B18" s="56" t="s">
        <v>16</v>
      </c>
      <c r="C18" s="56"/>
      <c r="D18" s="56"/>
      <c r="E18" s="5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5">
      <c r="A19" s="2"/>
      <c r="B19" s="58" t="s">
        <v>3</v>
      </c>
      <c r="C19" s="58"/>
      <c r="D19" s="58"/>
      <c r="E19" s="10">
        <v>1603878</v>
      </c>
      <c r="F19" s="7"/>
      <c r="G19" s="5"/>
      <c r="M19" s="7"/>
      <c r="N19" s="6"/>
    </row>
    <row r="20" spans="1:17" x14ac:dyDescent="0.25">
      <c r="A20" s="2"/>
      <c r="B20" s="59" t="s">
        <v>9</v>
      </c>
      <c r="C20" s="59"/>
      <c r="D20" s="59"/>
      <c r="E20" s="11"/>
      <c r="G20" s="7"/>
      <c r="H20" s="5"/>
      <c r="M20" s="7"/>
      <c r="N20" s="6"/>
    </row>
    <row r="21" spans="1:17" ht="16.5" customHeight="1" x14ac:dyDescent="0.25">
      <c r="A21" s="2"/>
      <c r="B21" s="50" t="s">
        <v>17</v>
      </c>
      <c r="C21" s="50"/>
      <c r="D21" s="50"/>
      <c r="E21" s="10"/>
      <c r="M21" s="7"/>
      <c r="N21" s="6"/>
    </row>
    <row r="22" spans="1:17" x14ac:dyDescent="0.25">
      <c r="A22" s="2"/>
      <c r="B22" s="45"/>
      <c r="C22" s="3" t="s">
        <v>18</v>
      </c>
      <c r="D22" s="3"/>
      <c r="E22" s="12">
        <v>0</v>
      </c>
      <c r="G22" s="7"/>
      <c r="M22" s="7"/>
      <c r="N22" s="6"/>
    </row>
    <row r="23" spans="1:17" ht="21" customHeight="1" x14ac:dyDescent="0.25">
      <c r="A23" s="2"/>
      <c r="B23" s="50" t="s">
        <v>19</v>
      </c>
      <c r="C23" s="50"/>
      <c r="D23" s="50"/>
      <c r="E23" s="12"/>
      <c r="H23" s="5"/>
      <c r="N23" s="6"/>
    </row>
    <row r="24" spans="1:17" x14ac:dyDescent="0.25">
      <c r="A24" s="2"/>
      <c r="B24" s="45"/>
      <c r="C24" s="3" t="s">
        <v>19</v>
      </c>
      <c r="D24" s="3"/>
      <c r="E24" s="12">
        <v>125186.5</v>
      </c>
      <c r="N24" s="6"/>
    </row>
    <row r="25" spans="1:17" x14ac:dyDescent="0.25">
      <c r="A25" s="2"/>
      <c r="B25" s="45"/>
      <c r="C25" s="3" t="s">
        <v>20</v>
      </c>
      <c r="D25" s="3"/>
      <c r="E25" s="13">
        <f>E19-E22-E24</f>
        <v>1478691.5</v>
      </c>
      <c r="F25" s="7"/>
      <c r="G25" s="7"/>
      <c r="H25" s="7"/>
      <c r="I25" s="7"/>
      <c r="J25" s="7"/>
      <c r="K25" s="7"/>
      <c r="L25" s="7"/>
      <c r="M25" s="7"/>
      <c r="N25" s="6"/>
    </row>
    <row r="26" spans="1:17" ht="17.25" customHeight="1" x14ac:dyDescent="0.25">
      <c r="A26" s="2"/>
      <c r="B26" s="60" t="s">
        <v>21</v>
      </c>
      <c r="C26" s="60"/>
      <c r="D26" s="60"/>
      <c r="E26" s="14"/>
      <c r="N26" s="6"/>
    </row>
    <row r="27" spans="1:17" ht="17.25" customHeight="1" x14ac:dyDescent="0.25">
      <c r="A27" s="2"/>
      <c r="B27" s="58" t="s">
        <v>3</v>
      </c>
      <c r="C27" s="58"/>
      <c r="D27" s="58"/>
      <c r="E27" s="15">
        <v>0</v>
      </c>
      <c r="F27" s="16"/>
      <c r="G27" s="16"/>
      <c r="H27" s="16"/>
      <c r="I27" s="16"/>
      <c r="J27" s="16"/>
      <c r="K27" s="16"/>
      <c r="L27" s="16"/>
      <c r="M27" s="16"/>
      <c r="N27" s="6"/>
    </row>
    <row r="28" spans="1:17" ht="17.25" customHeight="1" x14ac:dyDescent="0.25">
      <c r="A28" s="2"/>
      <c r="B28" s="44" t="s">
        <v>9</v>
      </c>
      <c r="C28" s="44"/>
      <c r="D28" s="44"/>
      <c r="E28" s="17"/>
    </row>
    <row r="29" spans="1:17" ht="21" customHeight="1" x14ac:dyDescent="0.25">
      <c r="A29" s="2"/>
      <c r="B29" s="58" t="s">
        <v>22</v>
      </c>
      <c r="C29" s="58"/>
      <c r="D29" s="58"/>
      <c r="E29" s="12">
        <v>0</v>
      </c>
    </row>
    <row r="30" spans="1:17" ht="20.25" customHeight="1" x14ac:dyDescent="0.25">
      <c r="A30" s="2"/>
      <c r="B30" s="52" t="s">
        <v>23</v>
      </c>
      <c r="C30" s="52"/>
      <c r="D30" s="52"/>
      <c r="E30" s="18">
        <f>C30+D30</f>
        <v>0</v>
      </c>
      <c r="G30" s="7"/>
    </row>
    <row r="31" spans="1:17" x14ac:dyDescent="0.25">
      <c r="A31" s="2"/>
      <c r="B31" s="45"/>
      <c r="C31" s="49" t="s">
        <v>24</v>
      </c>
      <c r="D31" s="49"/>
      <c r="E31" s="13">
        <f>E27-E29-E30</f>
        <v>0</v>
      </c>
    </row>
    <row r="32" spans="1:17" ht="18.75" customHeight="1" x14ac:dyDescent="0.25">
      <c r="A32" s="2"/>
      <c r="B32" s="50" t="s">
        <v>25</v>
      </c>
      <c r="C32" s="50"/>
      <c r="D32" s="50"/>
      <c r="E32" s="12">
        <f>E17+E25+E31</f>
        <v>3525213.9899999998</v>
      </c>
      <c r="G32" s="41"/>
    </row>
    <row r="33" spans="1:14" ht="18.75" customHeight="1" x14ac:dyDescent="0.25">
      <c r="A33" s="2"/>
      <c r="B33" s="50" t="s">
        <v>26</v>
      </c>
      <c r="C33" s="50"/>
      <c r="D33" s="50"/>
      <c r="E33" s="12">
        <v>-538952.28</v>
      </c>
      <c r="G33" s="36"/>
      <c r="H33" s="5"/>
    </row>
    <row r="34" spans="1:14" ht="19.5" customHeight="1" x14ac:dyDescent="0.25">
      <c r="A34" s="2"/>
      <c r="B34" s="50" t="s">
        <v>27</v>
      </c>
      <c r="C34" s="50"/>
      <c r="D34" s="50"/>
      <c r="E34" s="4"/>
      <c r="G34" s="37"/>
    </row>
    <row r="35" spans="1:14" ht="18" customHeight="1" thickBot="1" x14ac:dyDescent="0.3">
      <c r="A35" s="19"/>
      <c r="B35" s="51" t="s">
        <v>28</v>
      </c>
      <c r="C35" s="51"/>
      <c r="D35" s="51"/>
      <c r="E35" s="20">
        <f>E31+E32-E34-E33</f>
        <v>4064166.2699999996</v>
      </c>
      <c r="H35" s="5"/>
    </row>
    <row r="36" spans="1:14" x14ac:dyDescent="0.25">
      <c r="B36" s="21"/>
    </row>
    <row r="37" spans="1:14" x14ac:dyDescent="0.25">
      <c r="A37" s="22" t="s">
        <v>29</v>
      </c>
      <c r="B37" s="22"/>
      <c r="C37" s="23"/>
      <c r="D37" s="23"/>
      <c r="E37" s="24"/>
      <c r="F37" s="24"/>
      <c r="G37" s="25"/>
      <c r="H37" s="25"/>
      <c r="I37" s="25"/>
      <c r="J37" s="25"/>
      <c r="K37" s="25"/>
      <c r="L37" s="25"/>
      <c r="M37" s="25"/>
      <c r="N37" s="26"/>
    </row>
    <row r="38" spans="1:14" x14ac:dyDescent="0.25">
      <c r="A38" s="27"/>
      <c r="B38" s="28"/>
      <c r="C38" s="28"/>
      <c r="D38" s="29"/>
      <c r="E38" s="29"/>
      <c r="F38" s="29"/>
      <c r="G38" s="25"/>
      <c r="H38" s="25"/>
      <c r="I38" s="25"/>
      <c r="J38" s="25"/>
      <c r="K38" s="25"/>
      <c r="L38" s="25"/>
      <c r="M38" s="25"/>
      <c r="N38" s="26"/>
    </row>
    <row r="39" spans="1:14" x14ac:dyDescent="0.25">
      <c r="A39" s="27"/>
      <c r="B39" s="28"/>
      <c r="C39" s="28"/>
      <c r="D39" s="30"/>
      <c r="E39" s="31"/>
      <c r="F39" s="29"/>
      <c r="G39" s="25"/>
      <c r="I39" s="25"/>
      <c r="J39" s="25"/>
      <c r="K39" s="25"/>
      <c r="L39" s="25"/>
      <c r="M39" s="25"/>
      <c r="N39" s="26"/>
    </row>
    <row r="40" spans="1:14" x14ac:dyDescent="0.25">
      <c r="A40" s="32" t="s">
        <v>33</v>
      </c>
      <c r="B40" s="27"/>
      <c r="C40" s="33"/>
      <c r="D40" s="33"/>
      <c r="E40" s="33"/>
      <c r="F40" s="33"/>
      <c r="G40" s="25"/>
      <c r="H40" s="25"/>
      <c r="I40" s="25"/>
      <c r="J40" s="25"/>
      <c r="K40" s="25"/>
      <c r="L40" s="25"/>
      <c r="M40" s="25"/>
      <c r="N40" s="26"/>
    </row>
    <row r="41" spans="1:14" x14ac:dyDescent="0.25">
      <c r="A41" s="34" t="s">
        <v>30</v>
      </c>
      <c r="B41" s="29"/>
      <c r="C41" s="35"/>
      <c r="D41" s="35"/>
      <c r="E41" s="35"/>
      <c r="F41" s="35"/>
      <c r="G41" s="25"/>
      <c r="H41" s="25"/>
      <c r="I41" s="25"/>
      <c r="J41" s="25"/>
      <c r="K41" s="25"/>
      <c r="L41" s="25"/>
      <c r="M41" s="25"/>
      <c r="N41" s="26"/>
    </row>
    <row r="43" spans="1:14" x14ac:dyDescent="0.25">
      <c r="A43" s="48" t="s">
        <v>31</v>
      </c>
      <c r="B43" s="48"/>
      <c r="C43" s="48"/>
      <c r="D43" s="48"/>
      <c r="E43" s="48"/>
    </row>
    <row r="44" spans="1:14" x14ac:dyDescent="0.25">
      <c r="A44" s="48" t="s">
        <v>32</v>
      </c>
      <c r="B44" s="48"/>
      <c r="C44" s="48"/>
      <c r="D44" s="48"/>
      <c r="E44" s="48"/>
    </row>
  </sheetData>
  <mergeCells count="25">
    <mergeCell ref="A44:E44"/>
    <mergeCell ref="C31:D31"/>
    <mergeCell ref="B32:D32"/>
    <mergeCell ref="B33:D33"/>
    <mergeCell ref="B34:D34"/>
    <mergeCell ref="B35:D35"/>
    <mergeCell ref="A43:E43"/>
    <mergeCell ref="B30:D30"/>
    <mergeCell ref="B8:C8"/>
    <mergeCell ref="B10:E10"/>
    <mergeCell ref="B11:C11"/>
    <mergeCell ref="B18:E18"/>
    <mergeCell ref="B19:D19"/>
    <mergeCell ref="B20:D20"/>
    <mergeCell ref="B21:D21"/>
    <mergeCell ref="B23:D23"/>
    <mergeCell ref="B26:D26"/>
    <mergeCell ref="B27:D27"/>
    <mergeCell ref="B29:D29"/>
    <mergeCell ref="B6:C6"/>
    <mergeCell ref="A1:E1"/>
    <mergeCell ref="A2:E2"/>
    <mergeCell ref="A3:E3"/>
    <mergeCell ref="B4:E4"/>
    <mergeCell ref="B5:E5"/>
  </mergeCells>
  <pageMargins left="0.52" right="0.63" top="0.28999999999999998" bottom="0.32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topLeftCell="A13" zoomScale="130" zoomScaleNormal="130" workbookViewId="0">
      <selection activeCell="B27" sqref="B27:D27"/>
    </sheetView>
  </sheetViews>
  <sheetFormatPr baseColWidth="10" defaultRowHeight="15" x14ac:dyDescent="0.25"/>
  <cols>
    <col min="1" max="1" width="13.5703125" customWidth="1"/>
    <col min="2" max="2" width="11.85546875" customWidth="1"/>
    <col min="3" max="3" width="31.7109375" customWidth="1"/>
    <col min="4" max="4" width="14" customWidth="1"/>
    <col min="5" max="5" width="19.28515625" customWidth="1"/>
    <col min="6" max="6" width="12.5703125" bestFit="1" customWidth="1"/>
    <col min="7" max="7" width="19.85546875" bestFit="1" customWidth="1"/>
    <col min="8" max="8" width="13.7109375" bestFit="1" customWidth="1"/>
    <col min="9" max="9" width="14.7109375" customWidth="1"/>
    <col min="10" max="10" width="14.5703125" customWidth="1"/>
    <col min="11" max="11" width="14" customWidth="1"/>
    <col min="12" max="12" width="13.28515625" customWidth="1"/>
    <col min="13" max="13" width="13.42578125" customWidth="1"/>
    <col min="14" max="14" width="15.140625" bestFit="1" customWidth="1"/>
  </cols>
  <sheetData>
    <row r="1" spans="1:34" ht="31.5" customHeight="1" x14ac:dyDescent="0.25">
      <c r="A1" s="62" t="s">
        <v>0</v>
      </c>
      <c r="B1" s="62"/>
      <c r="C1" s="62"/>
      <c r="D1" s="62"/>
      <c r="E1" s="62"/>
    </row>
    <row r="2" spans="1:34" ht="24.75" customHeight="1" x14ac:dyDescent="0.25">
      <c r="A2" s="62" t="s">
        <v>1</v>
      </c>
      <c r="B2" s="62"/>
      <c r="C2" s="62"/>
      <c r="D2" s="62"/>
      <c r="E2" s="62"/>
    </row>
    <row r="3" spans="1:34" ht="23.25" customHeight="1" thickBot="1" x14ac:dyDescent="0.3">
      <c r="A3" s="63" t="s">
        <v>34</v>
      </c>
      <c r="B3" s="63"/>
      <c r="C3" s="63"/>
      <c r="D3" s="63"/>
      <c r="E3" s="63"/>
    </row>
    <row r="4" spans="1:34" x14ac:dyDescent="0.25">
      <c r="A4" s="1"/>
      <c r="B4" s="64" t="s">
        <v>2</v>
      </c>
      <c r="C4" s="64"/>
      <c r="D4" s="64"/>
      <c r="E4" s="65"/>
    </row>
    <row r="5" spans="1:34" x14ac:dyDescent="0.25">
      <c r="A5" s="2"/>
      <c r="B5" s="53" t="s">
        <v>3</v>
      </c>
      <c r="C5" s="53"/>
      <c r="D5" s="53"/>
      <c r="E5" s="54"/>
    </row>
    <row r="6" spans="1:34" x14ac:dyDescent="0.25">
      <c r="A6" s="2"/>
      <c r="B6" s="61" t="s">
        <v>4</v>
      </c>
      <c r="C6" s="61"/>
      <c r="D6" s="3"/>
      <c r="E6" s="4"/>
    </row>
    <row r="7" spans="1:34" x14ac:dyDescent="0.25">
      <c r="A7" s="2"/>
      <c r="B7" s="43"/>
      <c r="C7" s="3">
        <v>0</v>
      </c>
      <c r="D7" s="3"/>
      <c r="E7" s="4">
        <f>630106.84+877541.4+184568.9</f>
        <v>1692217.14</v>
      </c>
      <c r="G7" s="38"/>
      <c r="H7" s="5"/>
      <c r="I7" s="38"/>
      <c r="L7" s="40"/>
    </row>
    <row r="8" spans="1:34" x14ac:dyDescent="0.25">
      <c r="A8" s="2"/>
      <c r="B8" s="50" t="s">
        <v>5</v>
      </c>
      <c r="C8" s="50"/>
      <c r="D8" s="3"/>
      <c r="E8" s="4"/>
      <c r="L8" s="40"/>
      <c r="AG8" t="s">
        <v>6</v>
      </c>
    </row>
    <row r="9" spans="1:34" x14ac:dyDescent="0.25">
      <c r="A9" s="2"/>
      <c r="B9" s="43"/>
      <c r="C9" s="3" t="s">
        <v>7</v>
      </c>
      <c r="D9" s="3"/>
      <c r="E9" s="4">
        <f>2292391.64+1738994.7+1835205+408189</f>
        <v>6274780.3399999999</v>
      </c>
      <c r="F9" s="7"/>
      <c r="G9" s="7"/>
      <c r="H9" s="39"/>
      <c r="I9" s="39"/>
      <c r="J9" s="39"/>
      <c r="K9" s="39"/>
      <c r="L9" s="40"/>
      <c r="AG9" t="s">
        <v>8</v>
      </c>
      <c r="AH9">
        <v>0</v>
      </c>
    </row>
    <row r="10" spans="1:34" x14ac:dyDescent="0.25">
      <c r="A10" s="2"/>
      <c r="B10" s="53" t="s">
        <v>9</v>
      </c>
      <c r="C10" s="53"/>
      <c r="D10" s="53"/>
      <c r="E10" s="54"/>
    </row>
    <row r="11" spans="1:34" ht="21" customHeight="1" x14ac:dyDescent="0.25">
      <c r="A11" s="2"/>
      <c r="B11" s="55"/>
      <c r="C11" s="55"/>
      <c r="D11" s="3"/>
      <c r="E11" s="4"/>
      <c r="G11" s="7"/>
      <c r="H11" s="7"/>
      <c r="I11" s="7"/>
      <c r="J11" s="7"/>
      <c r="K11" s="7"/>
      <c r="L11" s="7"/>
      <c r="M11" s="7"/>
      <c r="N11" s="7"/>
    </row>
    <row r="12" spans="1:34" x14ac:dyDescent="0.25">
      <c r="A12" s="2"/>
      <c r="B12" s="43"/>
      <c r="C12" s="3" t="s">
        <v>10</v>
      </c>
      <c r="D12" s="3"/>
      <c r="E12" s="4">
        <v>3651656.49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34" x14ac:dyDescent="0.25">
      <c r="A13" s="2"/>
      <c r="B13" s="43"/>
      <c r="C13" s="3" t="s">
        <v>11</v>
      </c>
      <c r="D13" s="3"/>
      <c r="E13" s="4">
        <v>695997.48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34" x14ac:dyDescent="0.25">
      <c r="A14" s="2"/>
      <c r="B14" s="43"/>
      <c r="C14" s="3" t="s">
        <v>12</v>
      </c>
      <c r="D14" s="3"/>
      <c r="E14" s="4">
        <v>1637740.09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34" x14ac:dyDescent="0.25">
      <c r="A15" s="2"/>
      <c r="B15" s="43"/>
      <c r="C15" s="3" t="s">
        <v>13</v>
      </c>
      <c r="D15" s="3"/>
      <c r="E15" s="4">
        <v>1190856.58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34" x14ac:dyDescent="0.25">
      <c r="A16" s="2"/>
      <c r="B16" s="43"/>
      <c r="C16" s="3" t="s">
        <v>14</v>
      </c>
      <c r="D16" s="3"/>
      <c r="E16" s="4">
        <v>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5">
      <c r="A17" s="2"/>
      <c r="B17" s="43"/>
      <c r="C17" s="8" t="s">
        <v>15</v>
      </c>
      <c r="D17" s="3"/>
      <c r="E17" s="9">
        <f>E7+E9-E12-E14-E13-E15-E16</f>
        <v>790746.83999999939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2.75" customHeight="1" x14ac:dyDescent="0.25">
      <c r="A18" s="2"/>
      <c r="B18" s="56" t="s">
        <v>16</v>
      </c>
      <c r="C18" s="56"/>
      <c r="D18" s="56"/>
      <c r="E18" s="5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5">
      <c r="A19" s="2"/>
      <c r="B19" s="58" t="s">
        <v>3</v>
      </c>
      <c r="C19" s="58"/>
      <c r="D19" s="58"/>
      <c r="E19" s="10">
        <v>801939</v>
      </c>
      <c r="F19" s="7"/>
      <c r="G19" s="5"/>
      <c r="M19" s="7"/>
      <c r="N19" s="6"/>
    </row>
    <row r="20" spans="1:17" x14ac:dyDescent="0.25">
      <c r="A20" s="2"/>
      <c r="B20" s="59" t="s">
        <v>9</v>
      </c>
      <c r="C20" s="59"/>
      <c r="D20" s="59"/>
      <c r="E20" s="11"/>
      <c r="G20" s="7"/>
      <c r="H20" s="5"/>
      <c r="M20" s="7"/>
      <c r="N20" s="6"/>
    </row>
    <row r="21" spans="1:17" ht="16.5" customHeight="1" x14ac:dyDescent="0.25">
      <c r="A21" s="2"/>
      <c r="B21" s="50" t="s">
        <v>17</v>
      </c>
      <c r="C21" s="50"/>
      <c r="D21" s="50"/>
      <c r="E21" s="10"/>
      <c r="M21" s="7"/>
      <c r="N21" s="6"/>
    </row>
    <row r="22" spans="1:17" x14ac:dyDescent="0.25">
      <c r="A22" s="2"/>
      <c r="B22" s="43"/>
      <c r="C22" s="3" t="s">
        <v>18</v>
      </c>
      <c r="D22" s="3"/>
      <c r="E22" s="12">
        <v>0</v>
      </c>
      <c r="G22" s="7"/>
      <c r="M22" s="7"/>
      <c r="N22" s="6"/>
    </row>
    <row r="23" spans="1:17" ht="21" customHeight="1" x14ac:dyDescent="0.25">
      <c r="A23" s="2"/>
      <c r="B23" s="50" t="s">
        <v>19</v>
      </c>
      <c r="C23" s="50"/>
      <c r="D23" s="50"/>
      <c r="E23" s="12"/>
      <c r="H23" s="5"/>
      <c r="N23" s="6"/>
    </row>
    <row r="24" spans="1:17" x14ac:dyDescent="0.25">
      <c r="A24" s="2"/>
      <c r="B24" s="43"/>
      <c r="C24" s="3" t="s">
        <v>19</v>
      </c>
      <c r="D24" s="3"/>
      <c r="E24" s="12">
        <v>125186.5</v>
      </c>
      <c r="N24" s="6"/>
    </row>
    <row r="25" spans="1:17" x14ac:dyDescent="0.25">
      <c r="A25" s="2"/>
      <c r="B25" s="43"/>
      <c r="C25" s="3" t="s">
        <v>20</v>
      </c>
      <c r="D25" s="3"/>
      <c r="E25" s="13">
        <f>E19-E22-E24</f>
        <v>676752.5</v>
      </c>
      <c r="F25" s="7"/>
      <c r="G25" s="7"/>
      <c r="H25" s="7"/>
      <c r="I25" s="7"/>
      <c r="J25" s="7"/>
      <c r="K25" s="7"/>
      <c r="L25" s="7"/>
      <c r="M25" s="7"/>
      <c r="N25" s="6"/>
    </row>
    <row r="26" spans="1:17" ht="17.25" customHeight="1" x14ac:dyDescent="0.25">
      <c r="A26" s="2"/>
      <c r="B26" s="60" t="s">
        <v>21</v>
      </c>
      <c r="C26" s="60"/>
      <c r="D26" s="60"/>
      <c r="E26" s="14"/>
      <c r="N26" s="6"/>
    </row>
    <row r="27" spans="1:17" ht="17.25" customHeight="1" x14ac:dyDescent="0.25">
      <c r="A27" s="2"/>
      <c r="B27" s="58" t="s">
        <v>3</v>
      </c>
      <c r="C27" s="58"/>
      <c r="D27" s="58"/>
      <c r="E27" s="15">
        <v>0</v>
      </c>
      <c r="F27" s="16"/>
      <c r="G27" s="16"/>
      <c r="H27" s="16"/>
      <c r="I27" s="16"/>
      <c r="J27" s="16"/>
      <c r="K27" s="16"/>
      <c r="L27" s="16"/>
      <c r="M27" s="16"/>
      <c r="N27" s="6"/>
    </row>
    <row r="28" spans="1:17" ht="17.25" customHeight="1" x14ac:dyDescent="0.25">
      <c r="A28" s="2"/>
      <c r="B28" s="42" t="s">
        <v>9</v>
      </c>
      <c r="C28" s="42"/>
      <c r="D28" s="42"/>
      <c r="E28" s="17"/>
    </row>
    <row r="29" spans="1:17" ht="21" customHeight="1" x14ac:dyDescent="0.25">
      <c r="A29" s="2"/>
      <c r="B29" s="58" t="s">
        <v>22</v>
      </c>
      <c r="C29" s="58"/>
      <c r="D29" s="58"/>
      <c r="E29" s="12">
        <v>0</v>
      </c>
    </row>
    <row r="30" spans="1:17" ht="20.25" customHeight="1" x14ac:dyDescent="0.25">
      <c r="A30" s="2"/>
      <c r="B30" s="52" t="s">
        <v>23</v>
      </c>
      <c r="C30" s="52"/>
      <c r="D30" s="52"/>
      <c r="E30" s="18">
        <f>C30+D30</f>
        <v>0</v>
      </c>
      <c r="G30" s="7"/>
    </row>
    <row r="31" spans="1:17" x14ac:dyDescent="0.25">
      <c r="A31" s="2"/>
      <c r="B31" s="43"/>
      <c r="C31" s="49" t="s">
        <v>24</v>
      </c>
      <c r="D31" s="49"/>
      <c r="E31" s="13">
        <f>E27-E29-E30</f>
        <v>0</v>
      </c>
    </row>
    <row r="32" spans="1:17" ht="18.75" customHeight="1" x14ac:dyDescent="0.25">
      <c r="A32" s="2"/>
      <c r="B32" s="50" t="s">
        <v>25</v>
      </c>
      <c r="C32" s="50"/>
      <c r="D32" s="50"/>
      <c r="E32" s="12">
        <f>E17+E25+E31</f>
        <v>1467499.3399999994</v>
      </c>
      <c r="G32" s="41"/>
    </row>
    <row r="33" spans="1:14" ht="18.75" customHeight="1" x14ac:dyDescent="0.25">
      <c r="A33" s="2"/>
      <c r="B33" s="50" t="s">
        <v>26</v>
      </c>
      <c r="C33" s="50"/>
      <c r="D33" s="50"/>
      <c r="E33" s="12">
        <v>-392289.28000000003</v>
      </c>
      <c r="G33" s="36"/>
      <c r="H33" s="5"/>
    </row>
    <row r="34" spans="1:14" ht="19.5" customHeight="1" x14ac:dyDescent="0.25">
      <c r="A34" s="2"/>
      <c r="B34" s="50" t="s">
        <v>27</v>
      </c>
      <c r="C34" s="50"/>
      <c r="D34" s="50"/>
      <c r="E34" s="4"/>
      <c r="G34" s="37"/>
    </row>
    <row r="35" spans="1:14" ht="18" customHeight="1" thickBot="1" x14ac:dyDescent="0.3">
      <c r="A35" s="19"/>
      <c r="B35" s="51" t="s">
        <v>28</v>
      </c>
      <c r="C35" s="51"/>
      <c r="D35" s="51"/>
      <c r="E35" s="20">
        <f>E31+E32-E34-E33</f>
        <v>1859788.6199999994</v>
      </c>
      <c r="H35" s="5"/>
    </row>
    <row r="36" spans="1:14" x14ac:dyDescent="0.25">
      <c r="B36" s="21"/>
    </row>
    <row r="37" spans="1:14" x14ac:dyDescent="0.25">
      <c r="A37" s="22" t="s">
        <v>29</v>
      </c>
      <c r="B37" s="22"/>
      <c r="C37" s="23"/>
      <c r="D37" s="23"/>
      <c r="E37" s="24"/>
      <c r="F37" s="24"/>
      <c r="G37" s="25"/>
      <c r="H37" s="25"/>
      <c r="I37" s="25"/>
      <c r="J37" s="25"/>
      <c r="K37" s="25"/>
      <c r="L37" s="25"/>
      <c r="M37" s="25"/>
      <c r="N37" s="26"/>
    </row>
    <row r="38" spans="1:14" x14ac:dyDescent="0.25">
      <c r="A38" s="27"/>
      <c r="B38" s="28"/>
      <c r="C38" s="28"/>
      <c r="D38" s="29"/>
      <c r="E38" s="29"/>
      <c r="F38" s="29"/>
      <c r="G38" s="25"/>
      <c r="H38" s="25"/>
      <c r="I38" s="25"/>
      <c r="J38" s="25"/>
      <c r="K38" s="25"/>
      <c r="L38" s="25"/>
      <c r="M38" s="25"/>
      <c r="N38" s="26"/>
    </row>
    <row r="39" spans="1:14" x14ac:dyDescent="0.25">
      <c r="A39" s="27"/>
      <c r="B39" s="28"/>
      <c r="C39" s="28"/>
      <c r="D39" s="30"/>
      <c r="E39" s="31"/>
      <c r="F39" s="29"/>
      <c r="G39" s="25"/>
      <c r="I39" s="25"/>
      <c r="J39" s="25"/>
      <c r="K39" s="25"/>
      <c r="L39" s="25"/>
      <c r="M39" s="25"/>
      <c r="N39" s="26"/>
    </row>
    <row r="40" spans="1:14" x14ac:dyDescent="0.25">
      <c r="A40" s="32" t="s">
        <v>33</v>
      </c>
      <c r="B40" s="27"/>
      <c r="C40" s="33"/>
      <c r="D40" s="33"/>
      <c r="E40" s="33"/>
      <c r="F40" s="33"/>
      <c r="G40" s="25"/>
      <c r="H40" s="25"/>
      <c r="I40" s="25"/>
      <c r="J40" s="25"/>
      <c r="K40" s="25"/>
      <c r="L40" s="25"/>
      <c r="M40" s="25"/>
      <c r="N40" s="26"/>
    </row>
    <row r="41" spans="1:14" x14ac:dyDescent="0.25">
      <c r="A41" s="34" t="s">
        <v>30</v>
      </c>
      <c r="B41" s="29"/>
      <c r="C41" s="35"/>
      <c r="D41" s="35"/>
      <c r="E41" s="35"/>
      <c r="F41" s="35"/>
      <c r="G41" s="25"/>
      <c r="H41" s="25"/>
      <c r="I41" s="25"/>
      <c r="J41" s="25"/>
      <c r="K41" s="25"/>
      <c r="L41" s="25"/>
      <c r="M41" s="25"/>
      <c r="N41" s="26"/>
    </row>
    <row r="43" spans="1:14" x14ac:dyDescent="0.25">
      <c r="A43" s="48" t="s">
        <v>31</v>
      </c>
      <c r="B43" s="48"/>
      <c r="C43" s="48"/>
      <c r="D43" s="48"/>
      <c r="E43" s="48"/>
    </row>
    <row r="44" spans="1:14" x14ac:dyDescent="0.25">
      <c r="A44" s="48" t="s">
        <v>32</v>
      </c>
      <c r="B44" s="48"/>
      <c r="C44" s="48"/>
      <c r="D44" s="48"/>
      <c r="E44" s="48"/>
    </row>
  </sheetData>
  <mergeCells count="25">
    <mergeCell ref="B6:C6"/>
    <mergeCell ref="A1:E1"/>
    <mergeCell ref="A2:E2"/>
    <mergeCell ref="A3:E3"/>
    <mergeCell ref="B4:E4"/>
    <mergeCell ref="B5:E5"/>
    <mergeCell ref="B30:D30"/>
    <mergeCell ref="B8:C8"/>
    <mergeCell ref="B10:E10"/>
    <mergeCell ref="B11:C11"/>
    <mergeCell ref="B18:E18"/>
    <mergeCell ref="B19:D19"/>
    <mergeCell ref="B20:D20"/>
    <mergeCell ref="B21:D21"/>
    <mergeCell ref="B23:D23"/>
    <mergeCell ref="B26:D26"/>
    <mergeCell ref="B27:D27"/>
    <mergeCell ref="B29:D29"/>
    <mergeCell ref="A44:E44"/>
    <mergeCell ref="C31:D31"/>
    <mergeCell ref="B32:D32"/>
    <mergeCell ref="B33:D33"/>
    <mergeCell ref="B34:D34"/>
    <mergeCell ref="B35:D35"/>
    <mergeCell ref="A43:E43"/>
  </mergeCells>
  <pageMargins left="0.52" right="0.63" top="0.28999999999999998" bottom="0.32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DICIEMBRE</vt:lpstr>
      <vt:lpstr>SEPTIEMBRE (2)</vt:lpstr>
      <vt:lpstr>JUNIO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2016-09-12T12:29:29Z</cp:lastPrinted>
  <dcterms:created xsi:type="dcterms:W3CDTF">2015-04-16T04:08:37Z</dcterms:created>
  <dcterms:modified xsi:type="dcterms:W3CDTF">2017-03-29T16:58:03Z</dcterms:modified>
</cp:coreProperties>
</file>